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usuario\Desktop\B\Diana Cadavid\Alegra\Formatos en proceso\Terminados\"/>
    </mc:Choice>
  </mc:AlternateContent>
  <xr:revisionPtr revIDLastSave="0" documentId="13_ncr:1_{FD6D2B98-E47A-431D-B808-31C27B232C62}" xr6:coauthVersionLast="47" xr6:coauthVersionMax="47" xr10:uidLastSave="{00000000-0000-0000-0000-000000000000}"/>
  <bookViews>
    <workbookView xWindow="-108" yWindow="-108" windowWidth="23256" windowHeight="12456" xr2:uid="{714A51FF-BD66-4ABE-AC16-0926FEA9DD18}"/>
  </bookViews>
  <sheets>
    <sheet name="Te damos la bienvenida a Alegra" sheetId="11" r:id="rId1"/>
    <sheet name="Explora Siempre Al Día" sheetId="12" r:id="rId2"/>
    <sheet name="Introducción" sheetId="8" r:id="rId3"/>
    <sheet name="Lista de chequeo cesantías" sheetId="10" r:id="rId4"/>
    <sheet name="Liquidador cesantías e interés" sheetId="9" r:id="rId5"/>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9" l="1"/>
  <c r="G10" i="9"/>
  <c r="G8" i="9"/>
  <c r="G9" i="9"/>
  <c r="G13" i="9"/>
  <c r="E10" i="9"/>
  <c r="H11" i="9"/>
  <c r="H13" i="9"/>
  <c r="D11" i="9"/>
  <c r="D13" i="9"/>
  <c r="G12" i="9"/>
  <c r="G11" i="9"/>
</calcChain>
</file>

<file path=xl/sharedStrings.xml><?xml version="1.0" encoding="utf-8"?>
<sst xmlns="http://schemas.openxmlformats.org/spreadsheetml/2006/main" count="58" uniqueCount="46">
  <si>
    <t>Cesantías</t>
  </si>
  <si>
    <t>Intereses cesantías</t>
  </si>
  <si>
    <t>Información a liquidar</t>
  </si>
  <si>
    <t>Comentario sobre la liquidación</t>
  </si>
  <si>
    <t>%</t>
  </si>
  <si>
    <t>Lista de chequeo: cesantías e intereses de cesantías</t>
  </si>
  <si>
    <t>¿Qué son las cesantías y cuándo se liquidan y pagan?</t>
  </si>
  <si>
    <t>Qué son los intereses de cesantías y cuándo se liquidan y pagan.</t>
  </si>
  <si>
    <t>Quiénes tienen derecho al pago de las cesantías.</t>
  </si>
  <si>
    <t>Cómo se realiza el cálculo de las cesantías.</t>
  </si>
  <si>
    <t>Cómo se realiza el cálculo de los intereses de cesantías.</t>
  </si>
  <si>
    <t>Qué cifras tener en cuenta para fines de presupuesto y proyección financiera.</t>
  </si>
  <si>
    <t>Pendiente</t>
  </si>
  <si>
    <t>Cuál es la base para liquidar las cesantías</t>
  </si>
  <si>
    <t>Contexto y normativa de referencia</t>
  </si>
  <si>
    <t>Concepto</t>
  </si>
  <si>
    <t>¿En qué casos se pueden retirar las cesantías?</t>
  </si>
  <si>
    <t>¿Cuándo se pierde el derecho a percibir cesantías?</t>
  </si>
  <si>
    <t>Meses</t>
  </si>
  <si>
    <t>De acuerdo con el artículo 250 del CST se perderá el derecho de auxilio de cesantías cuando el contrato de trabajo termina por alguna de las siguientes causas:
1. Todo acto delictuoso cometido contra el/la empleador/ra o sus parientes dentro del segundo grado de consanguinidad y primero en afinidad, o el personal directivo de la empresa.
2. Todo daño material grave generado de forma intencional a los edificios, obras, maquinaria y materias primas, instrumentos y demás objetos relacionados con el trabajo.
3. Cuando se revelan los secretos técnicos o comerciales o se dé a conocer asuntos de carácter reservado que representen un perjuicio grave para la empresa.</t>
  </si>
  <si>
    <t>Teniendo en cuenta que la liquidación de nómina contempla diferentes condiciones y fórmulas específicas para cada concepto, en esta ocasión queremos traerte al detalle todo lo que debes saber sobre el cálculo de las cesantías e intereses a las cesantías. 
En esta herramienta encontrarás:
1. Un liquidador de cesantías e intereses de cesantías 
Con este podrás validar tus casos particulares, además de evidenciar los diferentes cálculos asociados a estos conceptos.
2. Una lista de chequeo de conceptos sobre este tema con los siguientes criterios y estar siempre al día:
- Qué son las cesantías y cuándo se liquidan y pagan.
- En qué casos se pueden retirar las cesantías.
- Qué son los intereses de cesantías y cuándo se liquidan y pagan.
- Cuándo se pierde el derecho a percibir cesantías.
- Cuál es la base para liquidar las cesantías.
- Quiénes tienen derecho al pago de las cesantías.
- Cómo se realiza el cálculo de las cesantías.
- Cómo se realiza el cálculo de los intereses de cesantías.
- Qué cifras tener en cuenta para fines de presupuesto y proyección financiera.</t>
  </si>
  <si>
    <t>Liquidador de cesantías e intereses de cesantías</t>
  </si>
  <si>
    <t xml:space="preserve">Para liquidar las cesantías se tiene en cuenta el último salario mensual devengado por el trabajador, siempre que no haya tenido variación en los tres (3) últimos meses. 
Cuando existen variaciones y también para el caso de los salarios variables, se utilizará como base el promedio de lo devengado en el último año de servicios o en todo el tiempo servido si se trata de un período inferior a un año.
Es importante resaltar que el término "salario" está compuesto por otros conceptos como comisiones, horas extra, recargos nocturnos, bonificaciones habituales, entre otros mencionados en el artículo 127 del Código Sustantivo del Trabajo —CST—. </t>
  </si>
  <si>
    <t>Nota: los cálculos y comentarios relacionados reflejan la interpretación normativa que realizamos desde Alegra a título de guía, no obstante, como contador, abogado o profesional en ciencias administrativas debes realizar la revisión de las particularidades a las que haya lugar para el caso que asesoras o las acciones que ya haya en curso con la UGPP, en Alegra no somos responsables de las interpretaciones, operaciones o información derivada del uso de esta herramienta.  </t>
  </si>
  <si>
    <t>Crea tu cuenta</t>
  </si>
  <si>
    <r>
      <t xml:space="preserve">Con esta lista de chequeo de conceptos sobre cesantías e intereses de cesantías vas a estar siempre al día:
- Qué son las cesantías y cuándo se liquidan y pagan.
- En qué casos se pueden retirar las cesantías.
- Qué son los intereses de cesantías y cuándo se liquidan y pagan.
- Cuándo se pierde el derecho a percibir cesantías.
- Cuál es la base para liquidar las cesantías.
- Quiénes tienen derecho al pago de las cesantías.
- Cómo se realiza el cálculo de las cesantías.
- Cómo se realiza el cálculo de los intereses de cesantías.
- Qué cifras tener en cuenta para fines de presupuesto y proyección financiera.
Te invitamos a </t>
    </r>
    <r>
      <rPr>
        <b/>
        <sz val="12"/>
        <color theme="1"/>
        <rFont val="Arial"/>
        <family val="2"/>
      </rPr>
      <t>registrar en la columna "H" el avance en el estudio que realices</t>
    </r>
    <r>
      <rPr>
        <sz val="12"/>
        <color theme="1"/>
        <rFont val="Arial"/>
        <family val="2"/>
      </rPr>
      <t xml:space="preserve"> y pasar a la hoja "Liquidador de cesantías e interés" para conocer los cálculos, fórmulas y resultado.</t>
    </r>
  </si>
  <si>
    <t>Opción 2 de liquidación que genera el mismo resultado y que es comúnmente usada para obtener un porcetaje de referencia por mes</t>
  </si>
  <si>
    <t>Días a liquidar</t>
  </si>
  <si>
    <r>
      <t>De acuerdo con el artículo 254 del CST los/las empleadores/as tienen prohibido efectuar pagos parciales antes de la terminación de contrato de trabajo</t>
    </r>
    <r>
      <rPr>
        <b/>
        <sz val="12"/>
        <color theme="1"/>
        <rFont val="Arial"/>
        <family val="2"/>
      </rPr>
      <t xml:space="preserve"> con la excepción de los casos expresamente autorizados</t>
    </r>
    <r>
      <rPr>
        <sz val="12"/>
        <color theme="1"/>
        <rFont val="Arial"/>
        <family val="2"/>
      </rPr>
      <t xml:space="preserve"> expuestos en el capítulo 3 del Decreto 1072 de 2015 como:
1. Adquisición de vivienda con su terreno o lote.
2. Adquisición de terreno o lote solamente.
3. Construcción, ampliación, reparación o mejora de la vivienda.
5. Liberación de gravámenes hipotecarios o pago de impuestos asociados al bien inmueble.
6. Fallecimiento del trabajador/a.
7. Terminación de contrato laboral.
8. Sustitución patronal.
9. Seguro educativo o pago de estudios.
10. Compra de acciones de propiedad del Estado.
11. Traslado a otro fondo de cesantías.</t>
    </r>
  </si>
  <si>
    <r>
      <t xml:space="preserve">Las cesantías son un auxilio que percibe el/la trabajador/a a título de prestación social con el fin de que al terminar su contrato de trabajo pueda percibir un alivio mientras se encuentre cesante. 
La liquidación de las cesantías se realiza de forma anual entre el </t>
    </r>
    <r>
      <rPr>
        <b/>
        <sz val="12"/>
        <color theme="1"/>
        <rFont val="Arial"/>
        <family val="2"/>
      </rPr>
      <t>1 de enero y 31 de diciembre de cada año y deben ser consignadas al fondo a más tardar el 14 de febrero del año siguiente</t>
    </r>
    <r>
      <rPr>
        <sz val="12"/>
        <color theme="1"/>
        <rFont val="Arial"/>
        <family val="2"/>
      </rPr>
      <t>. Cuando el/la trabajador/a se retire o requiera un retiro parcial autorizado de cesantías, se le podrán entregar cumpliendo los requisitos para cada caso.
Al final del año el/la empleador/ra deberá revisar los valores entregados al trabajador/a y los causados y realizar la consignación de los saldos en el fondo de cesantías.</t>
    </r>
  </si>
  <si>
    <r>
      <t xml:space="preserve">Conforme a lo expuesto en el artículo 2.2.1.3.4 del Decreto 1072 de 2015, los/las empleadores/as deben reconocer y pagar a los/las trabajadores/as intereses del 12 % anual sobre el valor de las cesantías generadas, </t>
    </r>
    <r>
      <rPr>
        <b/>
        <sz val="12"/>
        <color theme="1"/>
        <rFont val="Arial"/>
        <family val="2"/>
      </rPr>
      <t>ya sea a 31 de diciembre de cada año o proporcionales si hay un retiro definitivo o una liquidación parcial de las cesantías.</t>
    </r>
    <r>
      <rPr>
        <sz val="12"/>
        <color theme="1"/>
        <rFont val="Arial"/>
        <family val="2"/>
      </rPr>
      <t xml:space="preserve">
Por regla general, los intereses de cesantía deben pagarse hasta máximo el 31 de enero del año siguiente al que se causaron, no obstante, también podrán pagarse en la fecha de retiro del trabajador/a o dentro del mes siguiente al que se liquidan parcialmente las cesantías.</t>
    </r>
  </si>
  <si>
    <t>Valor liquidado para fines de presupuesto mensual o para proyección financiera, teniendo en cuenta los intereses que se generarían durante 360 días y asignando de este total, el valor correspondiente a 30 días (ver siguiente cálculo).</t>
  </si>
  <si>
    <t>Salario (o salario promedio en caso de que se trate de salario variable)</t>
  </si>
  <si>
    <r>
      <t xml:space="preserve">De acuerdo con los artículos 132 y 249 del CST todo empleador está obligado a pagar sus empleados un auxilio de cesantía, por tanto, </t>
    </r>
    <r>
      <rPr>
        <b/>
        <sz val="12"/>
        <color theme="1"/>
        <rFont val="Arial"/>
        <family val="2"/>
      </rPr>
      <t>quienes estén vinculados como dependientes bajo un contrato laboral podrán percibir este beneficio</t>
    </r>
    <r>
      <rPr>
        <sz val="12"/>
        <color theme="1"/>
        <rFont val="Arial"/>
        <family val="2"/>
      </rPr>
      <t>. Al respecto, para el caso de los trabajadores con salario integral las cesantías se consideran incluídas en el 30 % del factor prestacional de su salario, por lo que no se liquidarán como con otros tipos de empleados.
Se debe tener en cuenta que ante novedades como incapacidad y licencia de maternidad se tiene derecho a seguir percibiendo esta prestación social (ver Concepto Mintrabajo 032901 de 2017).</t>
    </r>
  </si>
  <si>
    <t>¿Necesitas ayuda con la liquidación de tu nómina? ¡Conoce todo lo que Alegra Nómina tiene para ti! Crea tu cuenta y genera superpoderes para las empresas que asesoras.</t>
  </si>
  <si>
    <t>Contenido elaborado: 
Enero 22 de 2025</t>
  </si>
  <si>
    <t>El valor a ingresar debe ser como mínimo de $1.423.500 que es el salario mínimo establecido para 2025. Ver más detalle en la fila 15 de la hoja "Lista de chequeo cesantías"</t>
  </si>
  <si>
    <t>Valores</t>
  </si>
  <si>
    <r>
      <t xml:space="preserve">Opción 1 de liquidación expuesta en la normativa
</t>
    </r>
    <r>
      <rPr>
        <sz val="9"/>
        <color theme="1"/>
        <rFont val="Arial"/>
        <family val="2"/>
      </rPr>
      <t>(salario + auxilio de transporte) * número de días trabajados en el año / 360 días.</t>
    </r>
  </si>
  <si>
    <t>Auxilio de transporte 2025</t>
  </si>
  <si>
    <r>
      <t xml:space="preserve">Solo para quienes devengan hasta 2 salarios mínimos mensuales legales vigentes a 2025. 
</t>
    </r>
    <r>
      <rPr>
        <sz val="9"/>
        <color theme="1"/>
        <rFont val="Arial"/>
        <family val="2"/>
      </rPr>
      <t>Nota: Si está liquidando un año distinto a 2025, edite este fórmula.</t>
    </r>
  </si>
  <si>
    <t>Con este liquidador podrás simular tus casos de forma rápida, además de evidenciar diferentes cálculos y fórmulas con base en estos conceptos. Te invitamos a diligenciar los campos en gris claro.
Cuando desees puedes pasar a la hoja "Lista de chequeo cesantías" para conocer el contexto y la normativa asociada a través de un práctico check list que guiará tu estudio.
Recuerda que si estás liquidando las cesantías o intereses de cesantías de 2024 u otro año distinto a 2025, deberás ingresar el salario y el auxilio de transporte en las celdas G7 y G8.</t>
  </si>
  <si>
    <t>Se liquida teniendo en cuenta la siguiente fórmula: 
salario + auxilio de transporte * número de días trabajados / 360 días del año.
Con base en esto, para 2025 en el caso de alguien que devengue un salario de 2.500.000 y haya laborado 9 meses (por ejemplo, de enero a septiembre de 2025) la liquidación sería: $2.500.000 + $200.000 * 270 / 360 = $2.025.000. Para efectos prácticos se suele utilizar el salario + auxilio de transporte por un factor que sería 100 % / 12 = 8.33333 %, que arroja el mismo resultado. 
En la hoja "Liquidador de cesantías e interés" en las filas 9 y 10 se puede ver el resultado de las dos formas para 2025 y también se pueden realizar los cálculos para otros casos.</t>
  </si>
  <si>
    <r>
      <t xml:space="preserve">Conforme al artículo 2.2.1.3.4. del Decreto 1072 de 2015, los intereses de cesantías corresponden a un 12 % proporcional al tiempo laborado y su base es el valor de las cesantías causadas.
Por tanto, la fórmula es la siguiente: 
cesantías causadas * días trabajados * 12 % / 360 
Tal como se evidencia en la celda G11 de la hoja "Liquidador de cesantías e interés".
Con esta fórmula sucede algo particular y es que debido a que los intereses se originan por el valor causado de cesantías, al inicio del año son bajos y mes a mes se deben ajustar debido al incremento en la causación de cesantías, situación que no es muy funcional en términos de presupuesto, pero es la forma correcta de liquidarlas. 
Por tanto, </t>
    </r>
    <r>
      <rPr>
        <b/>
        <sz val="12"/>
        <color theme="1"/>
        <rFont val="Arial"/>
        <family val="2"/>
      </rPr>
      <t>para efectos ilustrativos</t>
    </r>
    <r>
      <rPr>
        <sz val="12"/>
        <color theme="1"/>
        <rFont val="Arial"/>
        <family val="2"/>
      </rPr>
      <t>, aunque el valor real de los intereses causados para el ejemplo que traemos en mención de un salario de $2.500.000 mensuales en los primeros 270 días laborales es de $182.250, incluimos adicionalmente en la fila 12 y 13 de la hoja "Liquidador cesantías e interés" los intereses correspondientes a a 30 días ($27.000) y 270 días ($243.000), pero realizando una proporción del valor del año completo de cesantías causadas, ¿esto para qué? Para uso financiero. En el siguiente apartado te explicamos.</t>
    </r>
  </si>
  <si>
    <t>Para fines de presupuesto y proyección financiera se recomienda utilizar como referencia la estimación de los intereses de cesantías utilizando el año completo de cesantías causadas (ya que no tenemos certeza de renuncias o retiros de cesantías a futuro). 
¿Qué quiere decir esto? Que si bien los intereses a las cesantías se van generando por las cesantías acumuladas, resulta más eficiente para efectos de proyección financiera, realizar todo el cálculo anual y proporcionalmente asignar el valor en meses suponiendo que el/la trabajador/ra estará vinculado/a todo el año. 
Luego de atender estos criterios, para efectos de proyecciones de flujo de caja, es necesario ubicar los intereses de cesantías como salida de efectivo en enero y las cesantías en febrero, de manera que la gerencia tenga en cuenta las implicaciones y estrategias a seguir para cumplir con estos pagos que incrementan la nómina en dichos meses.</t>
  </si>
  <si>
    <t>Siempre Al Día en este concepto
(elije una opción)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</si>
</sst>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2" x14ac:knownFonts="1">
    <font>
      <sz val="11"/>
      <color theme="1"/>
      <name val="Calibri"/>
      <family val="2"/>
      <scheme val="minor"/>
    </font>
    <font>
      <sz val="12"/>
      <color theme="1"/>
      <name val="Arial"/>
      <family val="2"/>
    </font>
    <font>
      <b/>
      <sz val="12"/>
      <color rgb="FFFFFFFF"/>
      <name val="Arial"/>
      <family val="2"/>
    </font>
    <font>
      <b/>
      <sz val="20"/>
      <color rgb="FF00D6BC"/>
      <name val="Arial"/>
      <family val="2"/>
    </font>
    <font>
      <b/>
      <sz val="12"/>
      <color rgb="FF00D6BC"/>
      <name val="Arial"/>
      <family val="2"/>
    </font>
    <font>
      <sz val="11"/>
      <name val="Calibri"/>
      <family val="2"/>
    </font>
    <font>
      <b/>
      <sz val="8"/>
      <color rgb="FF334155"/>
      <name val="Arial"/>
      <family val="2"/>
    </font>
    <font>
      <b/>
      <sz val="12"/>
      <color theme="1"/>
      <name val="Arial"/>
      <family val="2"/>
    </font>
    <font>
      <u/>
      <sz val="11"/>
      <color theme="10"/>
      <name val="Calibri"/>
      <family val="2"/>
      <scheme val="minor"/>
    </font>
    <font>
      <b/>
      <u/>
      <sz val="12"/>
      <color theme="10"/>
      <name val="Arial"/>
      <family val="2"/>
    </font>
    <font>
      <b/>
      <sz val="12"/>
      <color theme="0"/>
      <name val="Arial"/>
      <family val="2"/>
    </font>
    <font>
      <sz val="9"/>
      <color theme="1"/>
      <name val="Arial"/>
      <family val="2"/>
    </font>
  </fonts>
  <fills count="12">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00D6BC"/>
        <bgColor rgb="FF073763"/>
      </patternFill>
    </fill>
    <fill>
      <patternFill patternType="solid">
        <fgColor rgb="FFCFF2F1"/>
        <bgColor rgb="FFCFF2F1"/>
      </patternFill>
    </fill>
    <fill>
      <patternFill patternType="solid">
        <fgColor theme="0"/>
        <bgColor theme="0"/>
      </patternFill>
    </fill>
    <fill>
      <patternFill patternType="solid">
        <fgColor rgb="FFE2E8F0"/>
        <bgColor rgb="FFE2E8F0"/>
      </patternFill>
    </fill>
    <fill>
      <patternFill patternType="solid">
        <fgColor rgb="FFE2E8F0"/>
        <bgColor rgb="FFFFF2CC"/>
      </patternFill>
    </fill>
    <fill>
      <patternFill patternType="solid">
        <fgColor rgb="FFE2E8F0"/>
        <bgColor rgb="FFFFFFFF"/>
      </patternFill>
    </fill>
    <fill>
      <patternFill patternType="solid">
        <fgColor rgb="FFE2E8F0"/>
        <bgColor indexed="64"/>
      </patternFill>
    </fill>
    <fill>
      <patternFill patternType="solid">
        <fgColor rgb="FFF1F5F9"/>
        <bgColor indexed="64"/>
      </patternFill>
    </fill>
  </fills>
  <borders count="28">
    <border>
      <left/>
      <right/>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right/>
      <top style="thin">
        <color rgb="FFF2F2F2"/>
      </top>
      <bottom/>
      <diagonal/>
    </border>
    <border>
      <left style="thin">
        <color indexed="64"/>
      </left>
      <right style="thin">
        <color rgb="FFF2F2F2"/>
      </right>
      <top style="thin">
        <color rgb="FFF2F2F2"/>
      </top>
      <bottom/>
      <diagonal/>
    </border>
    <border>
      <left style="thin">
        <color indexed="64"/>
      </left>
      <right style="thin">
        <color indexed="64"/>
      </right>
      <top style="thin">
        <color rgb="FFF2F2F2"/>
      </top>
      <bottom style="thin">
        <color rgb="FFF2F2F2"/>
      </bottom>
      <diagonal/>
    </border>
    <border>
      <left style="thin">
        <color rgb="FFF2F2F2"/>
      </left>
      <right style="thin">
        <color rgb="FFF2F2F2"/>
      </right>
      <top style="thin">
        <color rgb="FFF2F2F2"/>
      </top>
      <bottom/>
      <diagonal/>
    </border>
    <border>
      <left style="thin">
        <color rgb="FFF2F2F2"/>
      </left>
      <right style="thin">
        <color indexed="64"/>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style="thin">
        <color indexed="64"/>
      </right>
      <top style="thin">
        <color rgb="FFF2F2F2"/>
      </top>
      <bottom style="thin">
        <color rgb="FFF2F2F2"/>
      </bottom>
      <diagonal/>
    </border>
    <border>
      <left style="thin">
        <color indexed="64"/>
      </left>
      <right style="thin">
        <color rgb="FFF2F2F2"/>
      </right>
      <top style="thin">
        <color rgb="FFF2F2F2"/>
      </top>
      <bottom style="thin">
        <color rgb="FFF2F2F2"/>
      </bottom>
      <diagonal/>
    </border>
    <border>
      <left style="thin">
        <color rgb="FFF2F2F2"/>
      </left>
      <right/>
      <top/>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F2F2F2"/>
      </left>
      <right/>
      <top style="thin">
        <color rgb="FFF2F2F2"/>
      </top>
      <bottom/>
      <diagonal/>
    </border>
    <border>
      <left/>
      <right style="thin">
        <color rgb="FFF2F2F2"/>
      </right>
      <top style="thin">
        <color rgb="FFF2F2F2"/>
      </top>
      <bottom/>
      <diagonal/>
    </border>
    <border>
      <left style="thin">
        <color rgb="FFF2F2F2"/>
      </left>
      <right/>
      <top/>
      <bottom style="thin">
        <color rgb="FFF2F2F2"/>
      </bottom>
      <diagonal/>
    </border>
    <border>
      <left/>
      <right style="thin">
        <color rgb="FFF2F2F2"/>
      </right>
      <top/>
      <bottom style="thin">
        <color rgb="FFF2F2F2"/>
      </bottom>
      <diagonal/>
    </border>
    <border>
      <left/>
      <right/>
      <top/>
      <bottom style="thin">
        <color rgb="FFF2F2F2"/>
      </bottom>
      <diagonal/>
    </border>
    <border>
      <left style="thin">
        <color rgb="FFF2F2F2"/>
      </left>
      <right style="thin">
        <color rgb="FFF2F2F2"/>
      </right>
      <top/>
      <bottom style="thin">
        <color rgb="FFF2F2F2"/>
      </bottom>
      <diagonal/>
    </border>
    <border>
      <left/>
      <right style="thin">
        <color rgb="FFF2F2F2"/>
      </right>
      <top style="thin">
        <color theme="0" tint="-0.249977111117893"/>
      </top>
      <bottom style="thin">
        <color theme="0" tint="-0.249977111117893"/>
      </bottom>
      <diagonal/>
    </border>
    <border>
      <left/>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
    <xf numFmtId="0" fontId="0" fillId="0" borderId="0"/>
    <xf numFmtId="0" fontId="8" fillId="0" borderId="0" applyNumberFormat="0" applyFill="0" applyBorder="0" applyAlignment="0" applyProtection="0"/>
  </cellStyleXfs>
  <cellXfs count="62">
    <xf numFmtId="0" fontId="0" fillId="0" borderId="0" xfId="0"/>
    <xf numFmtId="0" fontId="1" fillId="3" borderId="0" xfId="0" applyFont="1" applyFill="1"/>
    <xf numFmtId="0" fontId="0" fillId="3" borderId="0" xfId="0" applyFill="1"/>
    <xf numFmtId="0" fontId="1" fillId="3" borderId="0" xfId="0" applyFont="1" applyFill="1" applyAlignment="1">
      <alignment wrapText="1"/>
    </xf>
    <xf numFmtId="0" fontId="4" fillId="3" borderId="0" xfId="0" applyFont="1" applyFill="1" applyAlignment="1">
      <alignment vertical="center" wrapText="1"/>
    </xf>
    <xf numFmtId="0" fontId="5" fillId="0" borderId="0" xfId="0" applyFont="1" applyAlignment="1">
      <alignment vertical="center"/>
    </xf>
    <xf numFmtId="0" fontId="1" fillId="3" borderId="15" xfId="0" applyFont="1" applyFill="1" applyBorder="1"/>
    <xf numFmtId="0" fontId="2" fillId="4" borderId="19"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0" xfId="0" applyFont="1" applyFill="1" applyAlignment="1">
      <alignment vertical="center" wrapText="1"/>
    </xf>
    <xf numFmtId="0" fontId="10" fillId="3" borderId="12" xfId="0" applyFont="1" applyFill="1" applyBorder="1" applyAlignment="1">
      <alignment horizontal="center" vertical="center"/>
    </xf>
    <xf numFmtId="0" fontId="6" fillId="6" borderId="0" xfId="0" applyFont="1" applyFill="1" applyAlignment="1">
      <alignment horizontal="center" wrapText="1"/>
    </xf>
    <xf numFmtId="0" fontId="1" fillId="3" borderId="26" xfId="0" applyFont="1" applyFill="1" applyBorder="1"/>
    <xf numFmtId="164" fontId="1" fillId="9" borderId="27" xfId="0" applyNumberFormat="1" applyFont="1" applyFill="1" applyBorder="1" applyAlignment="1">
      <alignment horizontal="right" vertical="center"/>
    </xf>
    <xf numFmtId="0" fontId="1" fillId="0" borderId="27" xfId="0" applyFont="1" applyBorder="1" applyAlignment="1">
      <alignment horizontal="center" vertical="center" wrapText="1"/>
    </xf>
    <xf numFmtId="164" fontId="1" fillId="0" borderId="27" xfId="0" applyNumberFormat="1" applyFont="1" applyBorder="1" applyAlignment="1">
      <alignment horizontal="right" vertical="center"/>
    </xf>
    <xf numFmtId="0" fontId="2" fillId="4" borderId="3" xfId="0" applyFont="1" applyFill="1" applyBorder="1" applyAlignment="1">
      <alignment horizontal="center" vertical="center" wrapText="1"/>
    </xf>
    <xf numFmtId="0" fontId="1" fillId="0" borderId="27" xfId="0" applyFont="1" applyBorder="1" applyAlignment="1">
      <alignment horizontal="left" vertical="center" wrapText="1"/>
    </xf>
    <xf numFmtId="0" fontId="1" fillId="0" borderId="27" xfId="0" applyFont="1" applyBorder="1" applyAlignment="1">
      <alignment vertical="center"/>
    </xf>
    <xf numFmtId="164" fontId="1" fillId="8" borderId="27" xfId="0" applyNumberFormat="1" applyFont="1" applyFill="1" applyBorder="1" applyAlignment="1">
      <alignment horizontal="right" vertical="center"/>
    </xf>
    <xf numFmtId="0" fontId="1" fillId="10" borderId="27" xfId="0" applyFont="1" applyFill="1" applyBorder="1" applyAlignment="1">
      <alignment horizontal="center" vertical="center" wrapText="1"/>
    </xf>
    <xf numFmtId="10" fontId="1" fillId="0" borderId="27" xfId="0" applyNumberFormat="1" applyFont="1" applyBorder="1" applyAlignment="1">
      <alignment horizontal="center" vertical="center"/>
    </xf>
    <xf numFmtId="0" fontId="1" fillId="0" borderId="27" xfId="0" applyFont="1" applyBorder="1" applyAlignment="1">
      <alignment vertical="center" wrapText="1"/>
    </xf>
    <xf numFmtId="0" fontId="1" fillId="3" borderId="27" xfId="0" applyFont="1" applyFill="1" applyBorder="1"/>
    <xf numFmtId="164" fontId="1" fillId="3" borderId="27" xfId="0" applyNumberFormat="1" applyFont="1" applyFill="1" applyBorder="1" applyAlignment="1">
      <alignment horizontal="right" vertical="center"/>
    </xf>
    <xf numFmtId="164" fontId="7" fillId="2" borderId="27" xfId="0" applyNumberFormat="1" applyFont="1" applyFill="1" applyBorder="1" applyAlignment="1">
      <alignment horizontal="right" vertical="center"/>
    </xf>
    <xf numFmtId="164" fontId="7" fillId="0" borderId="27" xfId="0" applyNumberFormat="1" applyFont="1" applyBorder="1" applyAlignment="1">
      <alignment horizontal="right" vertical="center"/>
    </xf>
    <xf numFmtId="0" fontId="0" fillId="11" borderId="0" xfId="0" applyFill="1"/>
    <xf numFmtId="0" fontId="3" fillId="3" borderId="0" xfId="0" applyFont="1" applyFill="1" applyAlignment="1">
      <alignment horizontal="center" vertical="center" wrapText="1"/>
    </xf>
    <xf numFmtId="0" fontId="1" fillId="3" borderId="0" xfId="0" applyFont="1" applyFill="1" applyAlignment="1">
      <alignment horizontal="left" wrapText="1"/>
    </xf>
    <xf numFmtId="0" fontId="1" fillId="7" borderId="0" xfId="0" applyFont="1" applyFill="1" applyAlignment="1">
      <alignment horizontal="center" vertical="center" wrapText="1"/>
    </xf>
    <xf numFmtId="0" fontId="9" fillId="7" borderId="0" xfId="1" applyFont="1" applyFill="1" applyBorder="1" applyAlignment="1">
      <alignment horizontal="center" vertical="center"/>
    </xf>
    <xf numFmtId="0" fontId="1" fillId="5" borderId="0" xfId="0" applyFont="1" applyFill="1" applyAlignment="1">
      <alignment horizontal="left" vertical="center" wrapText="1"/>
    </xf>
    <xf numFmtId="164" fontId="1" fillId="2" borderId="1" xfId="0" applyNumberFormat="1" applyFont="1" applyFill="1" applyBorder="1" applyAlignment="1">
      <alignment horizontal="left" vertical="top" wrapText="1"/>
    </xf>
    <xf numFmtId="164" fontId="1" fillId="2" borderId="4" xfId="0" applyNumberFormat="1" applyFont="1" applyFill="1" applyBorder="1" applyAlignment="1">
      <alignment horizontal="left" vertical="top" wrapText="1"/>
    </xf>
    <xf numFmtId="164" fontId="1" fillId="2" borderId="2" xfId="0" applyNumberFormat="1" applyFont="1" applyFill="1" applyBorder="1" applyAlignment="1">
      <alignment horizontal="left" vertical="top" wrapText="1"/>
    </xf>
    <xf numFmtId="164" fontId="1" fillId="2" borderId="25" xfId="0" applyNumberFormat="1" applyFont="1" applyFill="1" applyBorder="1" applyAlignment="1">
      <alignment horizontal="left" vertical="top" wrapText="1"/>
    </xf>
    <xf numFmtId="0" fontId="2" fillId="4" borderId="13" xfId="0" applyFont="1" applyFill="1" applyBorder="1" applyAlignment="1">
      <alignment horizontal="center" vertical="center"/>
    </xf>
    <xf numFmtId="0" fontId="2" fillId="4" borderId="9" xfId="0" applyFont="1" applyFill="1" applyBorder="1" applyAlignment="1">
      <alignment horizontal="center" vertical="center"/>
    </xf>
    <xf numFmtId="0" fontId="2" fillId="4" borderId="14"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9"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20" xfId="0" applyFont="1" applyFill="1" applyBorder="1" applyAlignment="1">
      <alignment horizontal="center" vertical="center"/>
    </xf>
    <xf numFmtId="0" fontId="1" fillId="3" borderId="12" xfId="0" applyFont="1" applyFill="1" applyBorder="1" applyAlignment="1">
      <alignment horizontal="left" vertical="top" wrapText="1"/>
    </xf>
    <xf numFmtId="0" fontId="1" fillId="3" borderId="16" xfId="0" applyFont="1" applyFill="1" applyBorder="1" applyAlignment="1">
      <alignment horizontal="left" vertical="top" wrapText="1"/>
    </xf>
    <xf numFmtId="0" fontId="1" fillId="3" borderId="17" xfId="0" applyFont="1" applyFill="1" applyBorder="1" applyAlignment="1">
      <alignment horizontal="left" vertical="top" wrapText="1"/>
    </xf>
    <xf numFmtId="0" fontId="1" fillId="3" borderId="18" xfId="0" applyFont="1" applyFill="1" applyBorder="1" applyAlignment="1">
      <alignment horizontal="left" vertical="top" wrapText="1"/>
    </xf>
    <xf numFmtId="0" fontId="1" fillId="3" borderId="19" xfId="0" applyFont="1" applyFill="1" applyBorder="1" applyAlignment="1">
      <alignment horizontal="left" vertical="top" wrapText="1"/>
    </xf>
    <xf numFmtId="0" fontId="1" fillId="3" borderId="20" xfId="0" applyFont="1" applyFill="1" applyBorder="1" applyAlignment="1">
      <alignment horizontal="left" vertical="top" wrapText="1"/>
    </xf>
    <xf numFmtId="0" fontId="1" fillId="3" borderId="21" xfId="0" applyFont="1" applyFill="1" applyBorder="1" applyAlignment="1">
      <alignment horizontal="left" vertical="top" wrapText="1"/>
    </xf>
    <xf numFmtId="0" fontId="1" fillId="3" borderId="22" xfId="0" applyFont="1" applyFill="1" applyBorder="1" applyAlignment="1">
      <alignment horizontal="left" vertical="top" wrapText="1"/>
    </xf>
    <xf numFmtId="0" fontId="1" fillId="3" borderId="7" xfId="0" applyFont="1" applyFill="1" applyBorder="1" applyAlignment="1">
      <alignment horizontal="left" vertical="top" wrapText="1"/>
    </xf>
    <xf numFmtId="0" fontId="1" fillId="3" borderId="23" xfId="0" applyFont="1" applyFill="1" applyBorder="1" applyAlignment="1">
      <alignment horizontal="left" vertical="top" wrapText="1"/>
    </xf>
    <xf numFmtId="0" fontId="10" fillId="3" borderId="10" xfId="0" applyFont="1" applyFill="1" applyBorder="1" applyAlignment="1">
      <alignment horizontal="center" vertical="center"/>
    </xf>
    <xf numFmtId="0" fontId="10" fillId="3" borderId="24" xfId="0" applyFont="1" applyFill="1" applyBorder="1" applyAlignment="1">
      <alignment horizontal="center" vertical="center"/>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 fillId="0" borderId="27" xfId="0" applyFont="1" applyBorder="1" applyAlignment="1">
      <alignment horizontal="center" vertical="center" wrapText="1"/>
    </xf>
    <xf numFmtId="0" fontId="1" fillId="0" borderId="27" xfId="0" applyFont="1" applyBorder="1" applyAlignment="1">
      <alignment horizontal="left" vertical="center" wrapText="1"/>
    </xf>
    <xf numFmtId="9" fontId="1" fillId="0" borderId="27" xfId="0" applyNumberFormat="1" applyFont="1" applyBorder="1" applyAlignment="1">
      <alignment horizontal="center" vertical="center"/>
    </xf>
  </cellXfs>
  <cellStyles count="2">
    <cellStyle name="Hipervínculo" xfId="1" builtinId="8"/>
    <cellStyle name="Normal" xfId="0" builtinId="0"/>
  </cellStyles>
  <dxfs count="3">
    <dxf>
      <font>
        <color rgb="FF9C0006"/>
      </font>
      <fill>
        <patternFill>
          <bgColor rgb="FFFFC7CE"/>
        </patternFill>
      </fill>
    </dxf>
    <dxf>
      <fill>
        <patternFill>
          <bgColor rgb="FFCFF2F1"/>
        </patternFill>
      </fill>
    </dxf>
    <dxf>
      <fill>
        <patternFill>
          <bgColor rgb="FF30ABA9"/>
        </patternFill>
      </fill>
    </dxf>
  </dxfs>
  <tableStyles count="0" defaultTableStyle="TableStyleMedium2" defaultPivotStyle="PivotStyleLight16"/>
  <colors>
    <mruColors>
      <color rgb="FFE2E8F0"/>
      <color rgb="FF30ABA9"/>
      <color rgb="FFFFCCCC"/>
      <color rgb="FFCFF2F1"/>
      <color rgb="FFF2F2F2"/>
      <color rgb="FFFBFBFB"/>
      <color rgb="FFF7F7F7"/>
      <color rgb="FFF9F9F9"/>
      <color rgb="FFEEEEEE"/>
      <color rgb="FFF7F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Liquidador cesant&#237;as e inter&#233;s'!A1"/><Relationship Id="rId2" Type="http://schemas.openxmlformats.org/officeDocument/2006/relationships/hyperlink" Target="#'Lista de chequeo cesant&#237;as'!A1"/><Relationship Id="rId1" Type="http://schemas.openxmlformats.org/officeDocument/2006/relationships/hyperlink" Target="#'Contexto y normativa 2024'!B9"/><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troducci&#243;n!A1"/><Relationship Id="rId1" Type="http://schemas.openxmlformats.org/officeDocument/2006/relationships/hyperlink" Target="#'Liquidador cesant&#237;as e inter&#233;s'!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Lista de chequeo cesant&#237;as'!A1"/><Relationship Id="rId1" Type="http://schemas.openxmlformats.org/officeDocument/2006/relationships/hyperlink" Target="#Introducci&#243;n!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265126</xdr:colOff>
      <xdr:row>48</xdr:row>
      <xdr:rowOff>60960</xdr:rowOff>
    </xdr:to>
    <xdr:pic>
      <xdr:nvPicPr>
        <xdr:cNvPr id="2" name="Imagen 1" descr="Interfaz de usuario gráfica, Texto, Aplicación, Word&#10;&#10;Descripción generada automáticamente">
          <a:extLst>
            <a:ext uri="{FF2B5EF4-FFF2-40B4-BE49-F238E27FC236}">
              <a16:creationId xmlns:a16="http://schemas.microsoft.com/office/drawing/2014/main" id="{25FF377D-EB9E-4826-AA6D-3089CCF7B7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92606" cy="8839200"/>
        </a:xfrm>
        <a:prstGeom prst="rect">
          <a:avLst/>
        </a:prstGeom>
      </xdr:spPr>
    </xdr:pic>
    <xdr:clientData/>
  </xdr:twoCellAnchor>
  <xdr:twoCellAnchor editAs="oneCell">
    <xdr:from>
      <xdr:col>4</xdr:col>
      <xdr:colOff>318135</xdr:colOff>
      <xdr:row>45</xdr:row>
      <xdr:rowOff>95250</xdr:rowOff>
    </xdr:from>
    <xdr:to>
      <xdr:col>13</xdr:col>
      <xdr:colOff>510540</xdr:colOff>
      <xdr:row>54</xdr:row>
      <xdr:rowOff>137789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622CD63E-EDE4-4C36-A5B4-885671D5EF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57575" y="8324850"/>
          <a:ext cx="7256145" cy="16884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476000</xdr:colOff>
      <xdr:row>34</xdr:row>
      <xdr:rowOff>76200</xdr:rowOff>
    </xdr:to>
    <xdr:pic>
      <xdr:nvPicPr>
        <xdr:cNvPr id="5" name="Imagen 4">
          <a:extLst>
            <a:ext uri="{FF2B5EF4-FFF2-40B4-BE49-F238E27FC236}">
              <a16:creationId xmlns:a16="http://schemas.microsoft.com/office/drawing/2014/main" id="{5E48C4EF-3069-04BE-0C9A-035C0D9EA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603480" cy="6294120"/>
        </a:xfrm>
        <a:prstGeom prst="rect">
          <a:avLst/>
        </a:prstGeom>
      </xdr:spPr>
    </xdr:pic>
    <xdr:clientData/>
  </xdr:twoCellAnchor>
  <xdr:twoCellAnchor editAs="oneCell">
    <xdr:from>
      <xdr:col>1</xdr:col>
      <xdr:colOff>581025</xdr:colOff>
      <xdr:row>27</xdr:row>
      <xdr:rowOff>179070</xdr:rowOff>
    </xdr:from>
    <xdr:to>
      <xdr:col>7</xdr:col>
      <xdr:colOff>315598</xdr:colOff>
      <xdr:row>33</xdr:row>
      <xdr:rowOff>144780</xdr:rowOff>
    </xdr:to>
    <xdr:pic>
      <xdr:nvPicPr>
        <xdr:cNvPr id="3" name="Imagen 2" descr="Texto&#10;&#10;Descripción generada automáticamente">
          <a:hlinkClick xmlns:r="http://schemas.openxmlformats.org/officeDocument/2006/relationships" r:id="rId2"/>
          <a:extLst>
            <a:ext uri="{FF2B5EF4-FFF2-40B4-BE49-F238E27FC236}">
              <a16:creationId xmlns:a16="http://schemas.microsoft.com/office/drawing/2014/main" id="{9B69D833-A62E-4A35-806D-1AFFF434F5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5885" y="5116830"/>
          <a:ext cx="4443733" cy="1062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307577</xdr:colOff>
      <xdr:row>7</xdr:row>
      <xdr:rowOff>27861</xdr:rowOff>
    </xdr:from>
    <xdr:to>
      <xdr:col>4</xdr:col>
      <xdr:colOff>535780</xdr:colOff>
      <xdr:row>9</xdr:row>
      <xdr:rowOff>143861</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712B45C2-7C30-4479-AD17-94259C4D6014}"/>
            </a:ext>
          </a:extLst>
        </xdr:cNvPr>
        <xdr:cNvSpPr/>
      </xdr:nvSpPr>
      <xdr:spPr>
        <a:xfrm>
          <a:off x="1904999" y="4611767"/>
          <a:ext cx="2619375"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contexto y normativa</a:t>
          </a:r>
        </a:p>
      </xdr:txBody>
    </xdr:sp>
    <xdr:clientData/>
  </xdr:twoCellAnchor>
  <xdr:twoCellAnchor>
    <xdr:from>
      <xdr:col>2</xdr:col>
      <xdr:colOff>307577</xdr:colOff>
      <xdr:row>7</xdr:row>
      <xdr:rowOff>27861</xdr:rowOff>
    </xdr:from>
    <xdr:to>
      <xdr:col>4</xdr:col>
      <xdr:colOff>535780</xdr:colOff>
      <xdr:row>9</xdr:row>
      <xdr:rowOff>143861</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1A4B296E-23BE-480C-86D9-C9BA09520766}"/>
            </a:ext>
          </a:extLst>
        </xdr:cNvPr>
        <xdr:cNvSpPr/>
      </xdr:nvSpPr>
      <xdr:spPr>
        <a:xfrm>
          <a:off x="1904999" y="4611767"/>
          <a:ext cx="2619375"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la lista de chequeo</a:t>
          </a:r>
        </a:p>
      </xdr:txBody>
    </xdr:sp>
    <xdr:clientData/>
  </xdr:twoCellAnchor>
  <xdr:twoCellAnchor>
    <xdr:from>
      <xdr:col>5</xdr:col>
      <xdr:colOff>876935</xdr:colOff>
      <xdr:row>7</xdr:row>
      <xdr:rowOff>21749</xdr:rowOff>
    </xdr:from>
    <xdr:to>
      <xdr:col>7</xdr:col>
      <xdr:colOff>146923</xdr:colOff>
      <xdr:row>9</xdr:row>
      <xdr:rowOff>139654</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BB1623B5-CA5B-424D-B3BB-E197FFDFE2C5}"/>
            </a:ext>
          </a:extLst>
        </xdr:cNvPr>
        <xdr:cNvSpPr/>
      </xdr:nvSpPr>
      <xdr:spPr>
        <a:xfrm>
          <a:off x="5411232" y="4605655"/>
          <a:ext cx="2613660" cy="49493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a:t>
          </a:r>
          <a:r>
            <a:rPr lang="es-MX" sz="1200" b="1" baseline="0">
              <a:solidFill>
                <a:schemeClr val="bg1"/>
              </a:solidFill>
              <a:latin typeface="Arial" panose="020B0604020202020204" pitchFamily="34" charset="0"/>
              <a:cs typeface="Arial" panose="020B0604020202020204" pitchFamily="34" charset="0"/>
            </a:rPr>
            <a:t> al l</a:t>
          </a:r>
          <a:r>
            <a:rPr lang="es-MX" sz="1200" b="1">
              <a:solidFill>
                <a:schemeClr val="bg1"/>
              </a:solidFill>
              <a:latin typeface="Arial" panose="020B0604020202020204" pitchFamily="34" charset="0"/>
              <a:cs typeface="Arial" panose="020B0604020202020204" pitchFamily="34" charset="0"/>
            </a:rPr>
            <a:t>iquidador</a:t>
          </a:r>
          <a:r>
            <a:rPr lang="es-MX" sz="1200" b="1" baseline="0">
              <a:solidFill>
                <a:schemeClr val="bg1"/>
              </a:solidFill>
              <a:latin typeface="Arial" panose="020B0604020202020204" pitchFamily="34" charset="0"/>
              <a:cs typeface="Arial" panose="020B0604020202020204" pitchFamily="34" charset="0"/>
            </a:rPr>
            <a:t> </a:t>
          </a:r>
          <a:endParaRPr lang="es-MX" sz="12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198439</xdr:colOff>
      <xdr:row>1</xdr:row>
      <xdr:rowOff>148826</xdr:rowOff>
    </xdr:from>
    <xdr:to>
      <xdr:col>2</xdr:col>
      <xdr:colOff>537687</xdr:colOff>
      <xdr:row>2</xdr:row>
      <xdr:rowOff>258192</xdr:rowOff>
    </xdr:to>
    <xdr:pic>
      <xdr:nvPicPr>
        <xdr:cNvPr id="3" name="Imagen 2">
          <a:extLst>
            <a:ext uri="{FF2B5EF4-FFF2-40B4-BE49-F238E27FC236}">
              <a16:creationId xmlns:a16="http://schemas.microsoft.com/office/drawing/2014/main" id="{8BB5FD96-AF5C-4C60-A4E5-08B25ABC5C2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8439" y="347264"/>
          <a:ext cx="1936670" cy="307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xdr:row>
      <xdr:rowOff>93266</xdr:rowOff>
    </xdr:from>
    <xdr:to>
      <xdr:col>5</xdr:col>
      <xdr:colOff>1389062</xdr:colOff>
      <xdr:row>20</xdr:row>
      <xdr:rowOff>20149</xdr:rowOff>
    </xdr:to>
    <xdr:pic>
      <xdr:nvPicPr>
        <xdr:cNvPr id="8" name="Imagen 7">
          <a:extLst>
            <a:ext uri="{FF2B5EF4-FFF2-40B4-BE49-F238E27FC236}">
              <a16:creationId xmlns:a16="http://schemas.microsoft.com/office/drawing/2014/main" id="{EC561605-1FB3-4E02-9471-312645FBE1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76688" y="7054454"/>
          <a:ext cx="1928812" cy="307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505224</xdr:colOff>
      <xdr:row>20</xdr:row>
      <xdr:rowOff>6109</xdr:rowOff>
    </xdr:from>
    <xdr:to>
      <xdr:col>5</xdr:col>
      <xdr:colOff>2548416</xdr:colOff>
      <xdr:row>22</xdr:row>
      <xdr:rowOff>116395</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46788179-2684-4F2C-89AF-C0EA54B1DC3F}"/>
            </a:ext>
          </a:extLst>
        </xdr:cNvPr>
        <xdr:cNvSpPr/>
      </xdr:nvSpPr>
      <xdr:spPr>
        <a:xfrm>
          <a:off x="4493818" y="25812906"/>
          <a:ext cx="2588895" cy="487317"/>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a:t>
          </a:r>
          <a:r>
            <a:rPr lang="es-MX" sz="1200" b="1" baseline="0">
              <a:solidFill>
                <a:schemeClr val="bg1"/>
              </a:solidFill>
              <a:latin typeface="Arial" panose="020B0604020202020204" pitchFamily="34" charset="0"/>
              <a:cs typeface="Arial" panose="020B0604020202020204" pitchFamily="34" charset="0"/>
            </a:rPr>
            <a:t> al l</a:t>
          </a:r>
          <a:r>
            <a:rPr lang="es-MX" sz="1200" b="1">
              <a:solidFill>
                <a:schemeClr val="bg1"/>
              </a:solidFill>
              <a:latin typeface="Arial" panose="020B0604020202020204" pitchFamily="34" charset="0"/>
              <a:cs typeface="Arial" panose="020B0604020202020204" pitchFamily="34" charset="0"/>
            </a:rPr>
            <a:t>iquidador</a:t>
          </a:r>
          <a:r>
            <a:rPr lang="es-MX" sz="1200" b="1" baseline="0">
              <a:solidFill>
                <a:schemeClr val="bg1"/>
              </a:solidFill>
              <a:latin typeface="Arial" panose="020B0604020202020204" pitchFamily="34" charset="0"/>
              <a:cs typeface="Arial" panose="020B0604020202020204" pitchFamily="34" charset="0"/>
            </a:rPr>
            <a:t> </a:t>
          </a:r>
          <a:endParaRPr lang="es-MX" sz="1200" b="1">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55722</xdr:colOff>
      <xdr:row>1</xdr:row>
      <xdr:rowOff>29765</xdr:rowOff>
    </xdr:from>
    <xdr:to>
      <xdr:col>8</xdr:col>
      <xdr:colOff>1295956</xdr:colOff>
      <xdr:row>2</xdr:row>
      <xdr:rowOff>173628</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94D443EA-E2F5-4CA4-8A15-CCF382273C97}"/>
            </a:ext>
          </a:extLst>
        </xdr:cNvPr>
        <xdr:cNvSpPr/>
      </xdr:nvSpPr>
      <xdr:spPr>
        <a:xfrm>
          <a:off x="11396425" y="228203"/>
          <a:ext cx="1240234" cy="34230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al inicio</a:t>
          </a:r>
        </a:p>
      </xdr:txBody>
    </xdr:sp>
    <xdr:clientData/>
  </xdr:twoCellAnchor>
  <xdr:twoCellAnchor editAs="oneCell">
    <xdr:from>
      <xdr:col>0</xdr:col>
      <xdr:colOff>357187</xdr:colOff>
      <xdr:row>1</xdr:row>
      <xdr:rowOff>148828</xdr:rowOff>
    </xdr:from>
    <xdr:to>
      <xdr:col>2</xdr:col>
      <xdr:colOff>700245</xdr:colOff>
      <xdr:row>2</xdr:row>
      <xdr:rowOff>256289</xdr:rowOff>
    </xdr:to>
    <xdr:pic>
      <xdr:nvPicPr>
        <xdr:cNvPr id="6" name="Imagen 5">
          <a:extLst>
            <a:ext uri="{FF2B5EF4-FFF2-40B4-BE49-F238E27FC236}">
              <a16:creationId xmlns:a16="http://schemas.microsoft.com/office/drawing/2014/main" id="{1B73E6B4-EC26-4890-B525-32870FC056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7187" y="347266"/>
          <a:ext cx="1940480" cy="30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293846</xdr:colOff>
      <xdr:row>23</xdr:row>
      <xdr:rowOff>59928</xdr:rowOff>
    </xdr:from>
    <xdr:to>
      <xdr:col>5</xdr:col>
      <xdr:colOff>2272109</xdr:colOff>
      <xdr:row>24</xdr:row>
      <xdr:rowOff>186835</xdr:rowOff>
    </xdr:to>
    <xdr:pic>
      <xdr:nvPicPr>
        <xdr:cNvPr id="7" name="Imagen 6">
          <a:extLst>
            <a:ext uri="{FF2B5EF4-FFF2-40B4-BE49-F238E27FC236}">
              <a16:creationId xmlns:a16="http://schemas.microsoft.com/office/drawing/2014/main" id="{7BFEF609-7D3B-4CBA-A465-45E5C3146A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28143" y="26888678"/>
          <a:ext cx="1978263" cy="315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23653</xdr:colOff>
      <xdr:row>0</xdr:row>
      <xdr:rowOff>142716</xdr:rowOff>
    </xdr:from>
    <xdr:to>
      <xdr:col>9</xdr:col>
      <xdr:colOff>1248647</xdr:colOff>
      <xdr:row>2</xdr:row>
      <xdr:rowOff>80521</xdr:rowOff>
    </xdr:to>
    <xdr:sp macro="" textlink="">
      <xdr:nvSpPr>
        <xdr:cNvPr id="4" name="Rectángulo: esquinas redondeadas 3">
          <a:hlinkClick xmlns:r="http://schemas.openxmlformats.org/officeDocument/2006/relationships" r:id="rId1"/>
          <a:extLst>
            <a:ext uri="{FF2B5EF4-FFF2-40B4-BE49-F238E27FC236}">
              <a16:creationId xmlns:a16="http://schemas.microsoft.com/office/drawing/2014/main" id="{19C1527B-36C0-48C1-9F87-253052BDC50F}"/>
            </a:ext>
          </a:extLst>
        </xdr:cNvPr>
        <xdr:cNvSpPr/>
      </xdr:nvSpPr>
      <xdr:spPr>
        <a:xfrm>
          <a:off x="9304813" y="142716"/>
          <a:ext cx="1224994" cy="33404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al inicio</a:t>
          </a:r>
        </a:p>
      </xdr:txBody>
    </xdr:sp>
    <xdr:clientData/>
  </xdr:twoCellAnchor>
  <xdr:twoCellAnchor>
    <xdr:from>
      <xdr:col>4</xdr:col>
      <xdr:colOff>39687</xdr:colOff>
      <xdr:row>13</xdr:row>
      <xdr:rowOff>168672</xdr:rowOff>
    </xdr:from>
    <xdr:to>
      <xdr:col>7</xdr:col>
      <xdr:colOff>525859</xdr:colOff>
      <xdr:row>16</xdr:row>
      <xdr:rowOff>96157</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99C60D34-A869-4B1B-A4A8-4098BDE1E74B}"/>
            </a:ext>
          </a:extLst>
        </xdr:cNvPr>
        <xdr:cNvSpPr/>
      </xdr:nvSpPr>
      <xdr:spPr>
        <a:xfrm>
          <a:off x="3730625" y="9078516"/>
          <a:ext cx="2619375" cy="493032"/>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chemeClr val="bg1"/>
              </a:solidFill>
              <a:latin typeface="Arial" panose="020B0604020202020204" pitchFamily="34" charset="0"/>
              <a:cs typeface="Arial" panose="020B0604020202020204" pitchFamily="34" charset="0"/>
            </a:rPr>
            <a:t>Ir a la lista de chequeo</a:t>
          </a:r>
        </a:p>
      </xdr:txBody>
    </xdr:sp>
    <xdr:clientData/>
  </xdr:twoCellAnchor>
  <xdr:twoCellAnchor editAs="oneCell">
    <xdr:from>
      <xdr:col>0</xdr:col>
      <xdr:colOff>173043</xdr:colOff>
      <xdr:row>1</xdr:row>
      <xdr:rowOff>166255</xdr:rowOff>
    </xdr:from>
    <xdr:to>
      <xdr:col>2</xdr:col>
      <xdr:colOff>59117</xdr:colOff>
      <xdr:row>2</xdr:row>
      <xdr:rowOff>286460</xdr:rowOff>
    </xdr:to>
    <xdr:pic>
      <xdr:nvPicPr>
        <xdr:cNvPr id="3" name="Imagen 2">
          <a:extLst>
            <a:ext uri="{FF2B5EF4-FFF2-40B4-BE49-F238E27FC236}">
              <a16:creationId xmlns:a16="http://schemas.microsoft.com/office/drawing/2014/main" id="{88DBA320-F469-413F-86AD-3A6E4E0CB0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043" y="367146"/>
          <a:ext cx="1936547" cy="321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394684</xdr:colOff>
      <xdr:row>16</xdr:row>
      <xdr:rowOff>161419</xdr:rowOff>
    </xdr:from>
    <xdr:to>
      <xdr:col>7</xdr:col>
      <xdr:colOff>163323</xdr:colOff>
      <xdr:row>18</xdr:row>
      <xdr:rowOff>95687</xdr:rowOff>
    </xdr:to>
    <xdr:pic>
      <xdr:nvPicPr>
        <xdr:cNvPr id="7" name="Imagen 6">
          <a:extLst>
            <a:ext uri="{FF2B5EF4-FFF2-40B4-BE49-F238E27FC236}">
              <a16:creationId xmlns:a16="http://schemas.microsoft.com/office/drawing/2014/main" id="{0508186A-8C34-49CA-84C4-B350DA31C3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78332" y="9151853"/>
          <a:ext cx="1932860" cy="30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legra.com/colombia/nomina-electronica/?utm_source=portal_siemprealdia&amp;utm_medium=help-center-cfu&amp;utm_campaign=col-ne--tmd_content_for_accountant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9A51D-E550-4CC4-A194-003953A1F727}">
  <dimension ref="A1"/>
  <sheetViews>
    <sheetView tabSelected="1" workbookViewId="0">
      <selection sqref="A1:A1048576"/>
    </sheetView>
  </sheetViews>
  <sheetFormatPr baseColWidth="10" defaultColWidth="11.44140625" defaultRowHeight="14.4" x14ac:dyDescent="0.3"/>
  <cols>
    <col min="1" max="16384" width="11.44140625" style="27"/>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3CE07-0C9C-4425-9A60-5B910F04FBC5}">
  <dimension ref="A1"/>
  <sheetViews>
    <sheetView zoomScaleNormal="100" workbookViewId="0">
      <selection activeCell="P38" sqref="P38"/>
    </sheetView>
  </sheetViews>
  <sheetFormatPr baseColWidth="10" defaultColWidth="11.44140625" defaultRowHeight="14.4" x14ac:dyDescent="0.3"/>
  <cols>
    <col min="1" max="16384" width="11.44140625" style="27"/>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86F8A-3ACA-444A-A800-2885A1E0E071}">
  <dimension ref="A1:L18"/>
  <sheetViews>
    <sheetView zoomScale="96" zoomScaleNormal="96" workbookViewId="0">
      <pane ySplit="3" topLeftCell="A4" activePane="bottomLeft" state="frozen"/>
      <selection pane="bottomLeft" activeCell="I15" sqref="I15"/>
    </sheetView>
  </sheetViews>
  <sheetFormatPr baseColWidth="10" defaultColWidth="11.5546875" defaultRowHeight="15" x14ac:dyDescent="0.25"/>
  <cols>
    <col min="1" max="1" width="11.44140625" style="1" customWidth="1"/>
    <col min="2" max="2" width="11.77734375" style="1" customWidth="1"/>
    <col min="3" max="3" width="27.44140625" style="1" customWidth="1"/>
    <col min="4" max="4" width="7.33203125" style="1" customWidth="1"/>
    <col min="5" max="5" width="7.88671875" style="1" customWidth="1"/>
    <col min="6" max="6" width="30.109375" style="1" customWidth="1"/>
    <col min="7" max="7" width="18.5546875" style="1" customWidth="1"/>
    <col min="8" max="8" width="18.77734375" style="1" customWidth="1"/>
    <col min="9" max="9" width="26" style="1" customWidth="1"/>
    <col min="10" max="16384" width="11.5546875" style="1"/>
  </cols>
  <sheetData>
    <row r="1" spans="1:12" ht="15.6" x14ac:dyDescent="0.3">
      <c r="A1" s="2"/>
      <c r="E1" s="2"/>
      <c r="F1" s="2"/>
      <c r="K1" s="2"/>
      <c r="L1" s="2"/>
    </row>
    <row r="2" spans="1:12" ht="15.75" customHeight="1" x14ac:dyDescent="0.3">
      <c r="A2" s="2"/>
      <c r="C2" s="28" t="s">
        <v>21</v>
      </c>
      <c r="D2" s="28"/>
      <c r="E2" s="28"/>
      <c r="F2" s="28"/>
      <c r="G2" s="28"/>
      <c r="H2" s="28"/>
      <c r="I2" s="4"/>
      <c r="J2" s="4"/>
      <c r="K2" s="2"/>
      <c r="L2" s="2"/>
    </row>
    <row r="3" spans="1:12" ht="40.799999999999997" customHeight="1" x14ac:dyDescent="0.3">
      <c r="A3" s="2"/>
      <c r="C3" s="28"/>
      <c r="D3" s="28"/>
      <c r="E3" s="28"/>
      <c r="F3" s="28"/>
      <c r="G3" s="28"/>
      <c r="H3" s="28"/>
      <c r="I3" s="8" t="s">
        <v>35</v>
      </c>
      <c r="J3" s="9"/>
      <c r="K3" s="9"/>
      <c r="L3" s="2"/>
    </row>
    <row r="4" spans="1:12" ht="84.6" customHeight="1" x14ac:dyDescent="0.3">
      <c r="A4" s="2"/>
      <c r="B4" s="29" t="s">
        <v>20</v>
      </c>
      <c r="C4" s="29"/>
      <c r="D4" s="29"/>
      <c r="E4" s="29"/>
      <c r="F4" s="29"/>
      <c r="G4" s="29"/>
      <c r="H4" s="29"/>
      <c r="I4" s="9"/>
      <c r="J4" s="9"/>
      <c r="K4" s="9"/>
      <c r="L4" s="2"/>
    </row>
    <row r="5" spans="1:12" ht="118.2" customHeight="1" x14ac:dyDescent="0.3">
      <c r="A5" s="2"/>
      <c r="B5" s="29"/>
      <c r="C5" s="29"/>
      <c r="D5" s="29"/>
      <c r="E5" s="29"/>
      <c r="F5" s="29"/>
      <c r="G5" s="29"/>
      <c r="H5" s="29"/>
      <c r="I5" s="9"/>
      <c r="J5" s="9"/>
      <c r="K5" s="9"/>
      <c r="L5" s="2"/>
    </row>
    <row r="6" spans="1:12" ht="85.2" customHeight="1" x14ac:dyDescent="0.3">
      <c r="A6" s="2"/>
      <c r="B6" s="29"/>
      <c r="C6" s="29"/>
      <c r="D6" s="29"/>
      <c r="E6" s="29"/>
      <c r="F6" s="29"/>
      <c r="G6" s="29"/>
      <c r="H6" s="29"/>
      <c r="I6" s="3"/>
      <c r="J6" s="3"/>
      <c r="K6" s="3"/>
      <c r="L6" s="2"/>
    </row>
    <row r="12" spans="1:12" ht="36" customHeight="1" x14ac:dyDescent="0.25">
      <c r="B12" s="30" t="s">
        <v>34</v>
      </c>
      <c r="C12" s="30"/>
      <c r="D12" s="30"/>
      <c r="E12" s="30"/>
      <c r="F12" s="30"/>
      <c r="G12" s="30"/>
      <c r="H12" s="30"/>
    </row>
    <row r="13" spans="1:12" ht="15.6" x14ac:dyDescent="0.25">
      <c r="B13" s="31" t="s">
        <v>24</v>
      </c>
      <c r="C13" s="31"/>
      <c r="D13" s="31"/>
      <c r="E13" s="31"/>
      <c r="F13" s="31"/>
      <c r="G13" s="31"/>
      <c r="H13" s="31"/>
    </row>
    <row r="15" spans="1:12" ht="15" customHeight="1" x14ac:dyDescent="0.25">
      <c r="B15" s="32" t="s">
        <v>23</v>
      </c>
      <c r="C15" s="32"/>
      <c r="D15" s="32"/>
      <c r="E15" s="32"/>
      <c r="F15" s="32"/>
      <c r="G15" s="32"/>
      <c r="H15" s="32"/>
      <c r="K15" s="5"/>
    </row>
    <row r="16" spans="1:12" x14ac:dyDescent="0.25">
      <c r="B16" s="32"/>
      <c r="C16" s="32"/>
      <c r="D16" s="32"/>
      <c r="E16" s="32"/>
      <c r="F16" s="32"/>
      <c r="G16" s="32"/>
      <c r="H16" s="32"/>
    </row>
    <row r="17" spans="2:8" x14ac:dyDescent="0.25">
      <c r="B17" s="32"/>
      <c r="C17" s="32"/>
      <c r="D17" s="32"/>
      <c r="E17" s="32"/>
      <c r="F17" s="32"/>
      <c r="G17" s="32"/>
      <c r="H17" s="32"/>
    </row>
    <row r="18" spans="2:8" ht="28.2" customHeight="1" x14ac:dyDescent="0.25">
      <c r="B18" s="32"/>
      <c r="C18" s="32"/>
      <c r="D18" s="32"/>
      <c r="E18" s="32"/>
      <c r="F18" s="32"/>
      <c r="G18" s="32"/>
      <c r="H18" s="32"/>
    </row>
  </sheetData>
  <mergeCells count="5">
    <mergeCell ref="C2:H3"/>
    <mergeCell ref="B4:H6"/>
    <mergeCell ref="B12:H12"/>
    <mergeCell ref="B13:H13"/>
    <mergeCell ref="B15:H18"/>
  </mergeCells>
  <hyperlinks>
    <hyperlink ref="B13:H13" r:id="rId1" display="Crea tu cuenta" xr:uid="{2D908D53-1ABE-476F-BC43-BEF8CA3EB86D}"/>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E088-EAE3-47ED-AE2C-3DA87AA477AB}">
  <dimension ref="A1:L19"/>
  <sheetViews>
    <sheetView zoomScale="96" zoomScaleNormal="96" workbookViewId="0">
      <pane ySplit="3" topLeftCell="A4" activePane="bottomLeft" state="frozen"/>
      <selection pane="bottomLeft" activeCell="J4" sqref="J4"/>
    </sheetView>
  </sheetViews>
  <sheetFormatPr baseColWidth="10" defaultColWidth="11.5546875" defaultRowHeight="15" x14ac:dyDescent="0.25"/>
  <cols>
    <col min="1" max="1" width="11.44140625" style="1" customWidth="1"/>
    <col min="2" max="2" width="11.77734375" style="1" customWidth="1"/>
    <col min="3" max="3" width="27.44140625" style="1" customWidth="1"/>
    <col min="4" max="4" width="7.33203125" style="1" customWidth="1"/>
    <col min="5" max="5" width="7.88671875" style="1" customWidth="1"/>
    <col min="6" max="6" width="61.77734375" style="1" customWidth="1"/>
    <col min="7" max="7" width="24.109375" style="1" customWidth="1"/>
    <col min="8" max="8" width="23.21875" style="1" customWidth="1"/>
    <col min="9" max="9" width="19.44140625" style="1" customWidth="1"/>
    <col min="10" max="16384" width="11.5546875" style="1"/>
  </cols>
  <sheetData>
    <row r="1" spans="1:12" ht="15.6" x14ac:dyDescent="0.3">
      <c r="A1" s="2"/>
      <c r="E1" s="2"/>
      <c r="F1" s="2"/>
      <c r="K1" s="2"/>
      <c r="L1" s="2"/>
    </row>
    <row r="2" spans="1:12" ht="15.75" customHeight="1" x14ac:dyDescent="0.3">
      <c r="A2" s="2"/>
      <c r="C2" s="28" t="s">
        <v>21</v>
      </c>
      <c r="D2" s="28"/>
      <c r="E2" s="28"/>
      <c r="F2" s="28"/>
      <c r="G2" s="28"/>
      <c r="H2" s="28"/>
      <c r="I2" s="4"/>
      <c r="J2" s="4"/>
      <c r="K2" s="2"/>
      <c r="L2" s="2"/>
    </row>
    <row r="3" spans="1:12" ht="40.799999999999997" customHeight="1" x14ac:dyDescent="0.3">
      <c r="A3" s="2"/>
      <c r="C3" s="28"/>
      <c r="D3" s="28"/>
      <c r="E3" s="28"/>
      <c r="F3" s="28"/>
      <c r="G3" s="28"/>
      <c r="H3" s="28"/>
      <c r="I3" s="11" t="s">
        <v>35</v>
      </c>
      <c r="J3" s="9"/>
      <c r="K3" s="9"/>
      <c r="L3" s="2"/>
    </row>
    <row r="4" spans="1:12" ht="70.8" customHeight="1" x14ac:dyDescent="0.3">
      <c r="A4" s="2"/>
      <c r="B4" s="29" t="s">
        <v>25</v>
      </c>
      <c r="C4" s="29"/>
      <c r="D4" s="29"/>
      <c r="E4" s="29"/>
      <c r="F4" s="29"/>
      <c r="G4" s="29"/>
      <c r="H4" s="29"/>
      <c r="I4" s="9"/>
      <c r="J4" s="9"/>
      <c r="K4" s="9"/>
      <c r="L4" s="2"/>
    </row>
    <row r="5" spans="1:12" ht="59.4" customHeight="1" x14ac:dyDescent="0.3">
      <c r="A5" s="2"/>
      <c r="B5" s="29"/>
      <c r="C5" s="29"/>
      <c r="D5" s="29"/>
      <c r="E5" s="29"/>
      <c r="F5" s="29"/>
      <c r="G5" s="29"/>
      <c r="H5" s="29"/>
      <c r="I5" s="9"/>
      <c r="J5" s="9"/>
      <c r="K5" s="9"/>
      <c r="L5" s="2"/>
    </row>
    <row r="6" spans="1:12" ht="85.2" customHeight="1" x14ac:dyDescent="0.3">
      <c r="A6" s="2"/>
      <c r="B6" s="29"/>
      <c r="C6" s="29"/>
      <c r="D6" s="29"/>
      <c r="E6" s="29"/>
      <c r="F6" s="29"/>
      <c r="G6" s="29"/>
      <c r="H6" s="29"/>
      <c r="I6" s="3"/>
      <c r="J6" s="3"/>
      <c r="K6" s="3"/>
      <c r="L6" s="2"/>
    </row>
    <row r="7" spans="1:12" ht="10.8" customHeight="1" x14ac:dyDescent="0.25"/>
    <row r="8" spans="1:12" ht="44.4" customHeight="1" x14ac:dyDescent="0.25">
      <c r="B8" s="37" t="s">
        <v>5</v>
      </c>
      <c r="C8" s="38"/>
      <c r="D8" s="38"/>
      <c r="E8" s="38"/>
      <c r="F8" s="38"/>
      <c r="G8" s="38"/>
      <c r="H8" s="39"/>
      <c r="I8" s="6"/>
    </row>
    <row r="9" spans="1:12" ht="72.599999999999994" customHeight="1" x14ac:dyDescent="0.25">
      <c r="B9" s="40" t="s">
        <v>15</v>
      </c>
      <c r="C9" s="41"/>
      <c r="D9" s="42" t="s">
        <v>14</v>
      </c>
      <c r="E9" s="43"/>
      <c r="F9" s="43"/>
      <c r="G9" s="44"/>
      <c r="H9" s="7" t="s">
        <v>45</v>
      </c>
      <c r="I9" s="6"/>
    </row>
    <row r="10" spans="1:12" ht="161.4" customHeight="1" x14ac:dyDescent="0.25">
      <c r="B10" s="45" t="s">
        <v>6</v>
      </c>
      <c r="C10" s="45"/>
      <c r="D10" s="46" t="s">
        <v>29</v>
      </c>
      <c r="E10" s="47"/>
      <c r="F10" s="47"/>
      <c r="G10" s="48"/>
      <c r="H10" s="10" t="s">
        <v>12</v>
      </c>
    </row>
    <row r="11" spans="1:12" ht="106.8" customHeight="1" x14ac:dyDescent="0.25">
      <c r="B11" s="49" t="s">
        <v>16</v>
      </c>
      <c r="C11" s="50"/>
      <c r="D11" s="49" t="s">
        <v>28</v>
      </c>
      <c r="E11" s="53"/>
      <c r="F11" s="53"/>
      <c r="G11" s="50"/>
      <c r="H11" s="55" t="s">
        <v>12</v>
      </c>
    </row>
    <row r="12" spans="1:12" ht="114.6" customHeight="1" x14ac:dyDescent="0.25">
      <c r="B12" s="51"/>
      <c r="C12" s="52"/>
      <c r="D12" s="51"/>
      <c r="E12" s="54"/>
      <c r="F12" s="54"/>
      <c r="G12" s="52"/>
      <c r="H12" s="56"/>
    </row>
    <row r="13" spans="1:12" ht="145.19999999999999" customHeight="1" x14ac:dyDescent="0.25">
      <c r="B13" s="33" t="s">
        <v>7</v>
      </c>
      <c r="C13" s="34"/>
      <c r="D13" s="33" t="s">
        <v>30</v>
      </c>
      <c r="E13" s="34"/>
      <c r="F13" s="34"/>
      <c r="G13" s="36"/>
      <c r="H13" s="10" t="s">
        <v>12</v>
      </c>
    </row>
    <row r="14" spans="1:12" ht="154.19999999999999" customHeight="1" x14ac:dyDescent="0.25">
      <c r="B14" s="33" t="s">
        <v>17</v>
      </c>
      <c r="C14" s="34"/>
      <c r="D14" s="33" t="s">
        <v>19</v>
      </c>
      <c r="E14" s="34"/>
      <c r="F14" s="34"/>
      <c r="G14" s="36"/>
      <c r="H14" s="10" t="s">
        <v>12</v>
      </c>
    </row>
    <row r="15" spans="1:12" ht="159" customHeight="1" x14ac:dyDescent="0.25">
      <c r="B15" s="33" t="s">
        <v>13</v>
      </c>
      <c r="C15" s="34"/>
      <c r="D15" s="33" t="s">
        <v>22</v>
      </c>
      <c r="E15" s="34"/>
      <c r="F15" s="34"/>
      <c r="G15" s="35"/>
      <c r="H15" s="10" t="s">
        <v>12</v>
      </c>
    </row>
    <row r="16" spans="1:12" ht="148.80000000000001" customHeight="1" x14ac:dyDescent="0.25">
      <c r="B16" s="33" t="s">
        <v>8</v>
      </c>
      <c r="C16" s="34"/>
      <c r="D16" s="33" t="s">
        <v>33</v>
      </c>
      <c r="E16" s="34"/>
      <c r="F16" s="34"/>
      <c r="G16" s="35"/>
      <c r="H16" s="10" t="s">
        <v>12</v>
      </c>
    </row>
    <row r="17" spans="2:8" ht="164.4" customHeight="1" x14ac:dyDescent="0.25">
      <c r="B17" s="33" t="s">
        <v>9</v>
      </c>
      <c r="C17" s="34"/>
      <c r="D17" s="33" t="s">
        <v>42</v>
      </c>
      <c r="E17" s="34"/>
      <c r="F17" s="34"/>
      <c r="G17" s="35"/>
      <c r="H17" s="10" t="s">
        <v>12</v>
      </c>
    </row>
    <row r="18" spans="2:8" ht="306" customHeight="1" x14ac:dyDescent="0.25">
      <c r="B18" s="33" t="s">
        <v>10</v>
      </c>
      <c r="C18" s="34"/>
      <c r="D18" s="33" t="s">
        <v>43</v>
      </c>
      <c r="E18" s="34"/>
      <c r="F18" s="34"/>
      <c r="G18" s="35"/>
      <c r="H18" s="10" t="s">
        <v>12</v>
      </c>
    </row>
    <row r="19" spans="2:8" ht="196.8" customHeight="1" x14ac:dyDescent="0.25">
      <c r="B19" s="33" t="s">
        <v>11</v>
      </c>
      <c r="C19" s="34"/>
      <c r="D19" s="33" t="s">
        <v>44</v>
      </c>
      <c r="E19" s="34"/>
      <c r="F19" s="34"/>
      <c r="G19" s="35"/>
      <c r="H19" s="10" t="s">
        <v>12</v>
      </c>
    </row>
  </sheetData>
  <mergeCells count="24">
    <mergeCell ref="B14:C14"/>
    <mergeCell ref="D14:G14"/>
    <mergeCell ref="C2:H3"/>
    <mergeCell ref="B4:H6"/>
    <mergeCell ref="B8:H8"/>
    <mergeCell ref="B9:C9"/>
    <mergeCell ref="D9:G9"/>
    <mergeCell ref="B10:C10"/>
    <mergeCell ref="D10:G10"/>
    <mergeCell ref="B11:C12"/>
    <mergeCell ref="D11:G12"/>
    <mergeCell ref="H11:H12"/>
    <mergeCell ref="B13:C13"/>
    <mergeCell ref="D13:G13"/>
    <mergeCell ref="B18:C18"/>
    <mergeCell ref="D18:G18"/>
    <mergeCell ref="B19:C19"/>
    <mergeCell ref="D19:G19"/>
    <mergeCell ref="B15:C15"/>
    <mergeCell ref="D15:G15"/>
    <mergeCell ref="B16:C16"/>
    <mergeCell ref="D16:G16"/>
    <mergeCell ref="B17:C17"/>
    <mergeCell ref="D17:G17"/>
  </mergeCells>
  <conditionalFormatting sqref="H10:H11 H13:H19">
    <cfRule type="containsText" dxfId="2" priority="1" operator="containsText" text="Pendiente">
      <formula>NOT(ISERROR(SEARCH("Pendiente",H10)))</formula>
    </cfRule>
    <cfRule type="containsText" dxfId="1" priority="2" operator="containsText" text="Ok">
      <formula>NOT(ISERROR(SEARCH("Ok",H10)))</formula>
    </cfRule>
  </conditionalFormatting>
  <dataValidations count="1">
    <dataValidation type="list" allowBlank="1" showInputMessage="1" showErrorMessage="1" sqref="H10:H11 H13:H19" xr:uid="{CF0D2EEB-2E7F-41D7-82A2-E62E3FBC6E20}">
      <formula1>"Ok, Pendiente"</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A290-BD50-46F0-BE4D-7D61569A4E32}">
  <dimension ref="A1:L14"/>
  <sheetViews>
    <sheetView zoomScale="110" zoomScaleNormal="110" workbookViewId="0">
      <pane ySplit="3" topLeftCell="A4" activePane="bottomLeft" state="frozen"/>
      <selection pane="bottomLeft" activeCell="K4" sqref="K4"/>
    </sheetView>
  </sheetViews>
  <sheetFormatPr baseColWidth="10" defaultColWidth="11.5546875" defaultRowHeight="15" x14ac:dyDescent="0.25"/>
  <cols>
    <col min="1" max="1" width="11.44140625" style="1" customWidth="1"/>
    <col min="2" max="2" width="18.44140625" style="1" customWidth="1"/>
    <col min="3" max="3" width="14.6640625" style="1" customWidth="1"/>
    <col min="4" max="4" width="9.109375" style="1" customWidth="1"/>
    <col min="5" max="5" width="8.5546875" style="1" customWidth="1"/>
    <col min="6" max="6" width="8.6640625" style="1" customWidth="1"/>
    <col min="7" max="7" width="14.44140625" style="1" customWidth="1"/>
    <col min="8" max="8" width="38.88671875" style="1" customWidth="1"/>
    <col min="9" max="9" width="11.6640625" style="1" customWidth="1"/>
    <col min="10" max="10" width="20.33203125" style="1" customWidth="1"/>
    <col min="11" max="16384" width="11.5546875" style="1"/>
  </cols>
  <sheetData>
    <row r="1" spans="1:12" ht="15.6" x14ac:dyDescent="0.3">
      <c r="A1" s="2"/>
      <c r="E1" s="2"/>
      <c r="F1" s="2"/>
      <c r="K1" s="2"/>
      <c r="L1" s="2"/>
    </row>
    <row r="2" spans="1:12" ht="15.75" customHeight="1" x14ac:dyDescent="0.3">
      <c r="A2" s="2"/>
      <c r="C2" s="28" t="s">
        <v>21</v>
      </c>
      <c r="D2" s="28"/>
      <c r="E2" s="28"/>
      <c r="F2" s="28"/>
      <c r="G2" s="28"/>
      <c r="H2" s="28"/>
      <c r="I2" s="4"/>
      <c r="J2" s="4"/>
      <c r="K2" s="2"/>
      <c r="L2" s="2"/>
    </row>
    <row r="3" spans="1:12" ht="40.799999999999997" customHeight="1" x14ac:dyDescent="0.3">
      <c r="A3" s="2"/>
      <c r="C3" s="28"/>
      <c r="D3" s="28"/>
      <c r="E3" s="28"/>
      <c r="F3" s="28"/>
      <c r="G3" s="28"/>
      <c r="H3" s="28"/>
      <c r="J3" s="8" t="s">
        <v>35</v>
      </c>
      <c r="K3" s="9"/>
      <c r="L3" s="2"/>
    </row>
    <row r="4" spans="1:12" ht="134.4" customHeight="1" x14ac:dyDescent="0.3">
      <c r="A4" s="2"/>
      <c r="B4" s="29" t="s">
        <v>41</v>
      </c>
      <c r="C4" s="29"/>
      <c r="D4" s="29"/>
      <c r="E4" s="29"/>
      <c r="F4" s="29"/>
      <c r="G4" s="29"/>
      <c r="H4" s="29"/>
      <c r="I4" s="29"/>
      <c r="J4" s="9"/>
      <c r="K4" s="9"/>
      <c r="L4" s="2"/>
    </row>
    <row r="6" spans="1:12" ht="31.2" x14ac:dyDescent="0.25">
      <c r="B6" s="57" t="s">
        <v>2</v>
      </c>
      <c r="C6" s="58"/>
      <c r="D6" s="16" t="s">
        <v>27</v>
      </c>
      <c r="E6" s="16" t="s">
        <v>18</v>
      </c>
      <c r="F6" s="16" t="s">
        <v>4</v>
      </c>
      <c r="G6" s="16" t="s">
        <v>37</v>
      </c>
      <c r="H6" s="57" t="s">
        <v>3</v>
      </c>
      <c r="I6" s="58"/>
    </row>
    <row r="7" spans="1:12" ht="73.2" customHeight="1" x14ac:dyDescent="0.25">
      <c r="B7" s="60" t="s">
        <v>32</v>
      </c>
      <c r="C7" s="60"/>
      <c r="D7" s="17"/>
      <c r="E7" s="17"/>
      <c r="F7" s="18"/>
      <c r="G7" s="19">
        <v>2500000</v>
      </c>
      <c r="H7" s="59" t="s">
        <v>36</v>
      </c>
      <c r="I7" s="59"/>
    </row>
    <row r="8" spans="1:12" ht="57" customHeight="1" x14ac:dyDescent="0.25">
      <c r="B8" s="60" t="s">
        <v>39</v>
      </c>
      <c r="C8" s="60"/>
      <c r="D8" s="17"/>
      <c r="E8" s="17"/>
      <c r="F8" s="18"/>
      <c r="G8" s="13">
        <f>IF(G7&gt;(1423500*2),0,200000)</f>
        <v>200000</v>
      </c>
      <c r="H8" s="59" t="s">
        <v>40</v>
      </c>
      <c r="I8" s="59"/>
    </row>
    <row r="9" spans="1:12" ht="52.8" customHeight="1" x14ac:dyDescent="0.25">
      <c r="B9" s="60" t="s">
        <v>0</v>
      </c>
      <c r="C9" s="60"/>
      <c r="D9" s="20">
        <v>270</v>
      </c>
      <c r="E9" s="14"/>
      <c r="F9" s="18"/>
      <c r="G9" s="25">
        <f>(G7+G8)*D9/360</f>
        <v>2025000</v>
      </c>
      <c r="H9" s="59" t="s">
        <v>38</v>
      </c>
      <c r="I9" s="59"/>
    </row>
    <row r="10" spans="1:12" ht="55.2" customHeight="1" x14ac:dyDescent="0.25">
      <c r="B10" s="60"/>
      <c r="C10" s="60"/>
      <c r="D10" s="14"/>
      <c r="E10" s="14">
        <f>D9/30</f>
        <v>9</v>
      </c>
      <c r="F10" s="21">
        <f>100%/12</f>
        <v>8.3333333333333329E-2</v>
      </c>
      <c r="G10" s="15">
        <f>(G7+G8)*F10*E10</f>
        <v>2025000</v>
      </c>
      <c r="H10" s="59" t="s">
        <v>26</v>
      </c>
      <c r="I10" s="59"/>
    </row>
    <row r="11" spans="1:12" ht="70.8" customHeight="1" x14ac:dyDescent="0.25">
      <c r="B11" s="60" t="s">
        <v>1</v>
      </c>
      <c r="C11" s="60"/>
      <c r="D11" s="14">
        <f>D9</f>
        <v>270</v>
      </c>
      <c r="E11" s="14"/>
      <c r="F11" s="61">
        <v>0.12</v>
      </c>
      <c r="G11" s="26">
        <f>G10*D11*F11/360</f>
        <v>182250</v>
      </c>
      <c r="H11" s="59" t="str">
        <f>CONCATENATE("Valor liquidado atendiendo la normativa laboral y que es proporcional a las cesantías causadas por "&amp;TEXT(D9,0)&amp;" días (este valor debe ser ajustado mes a mes conforme incremente la base de cesantías).")</f>
        <v>Valor liquidado atendiendo la normativa laboral y que es proporcional a las cesantías causadas por 270 días (este valor debe ser ajustado mes a mes conforme incremente la base de cesantías).</v>
      </c>
      <c r="I11" s="59"/>
    </row>
    <row r="12" spans="1:12" ht="84.6" customHeight="1" x14ac:dyDescent="0.25">
      <c r="B12" s="60"/>
      <c r="C12" s="60"/>
      <c r="D12" s="14">
        <v>30</v>
      </c>
      <c r="E12" s="22"/>
      <c r="F12" s="61"/>
      <c r="G12" s="15">
        <f>G13/D13*D12</f>
        <v>27000</v>
      </c>
      <c r="H12" s="59" t="s">
        <v>31</v>
      </c>
      <c r="I12" s="59"/>
    </row>
    <row r="13" spans="1:12" ht="75" customHeight="1" x14ac:dyDescent="0.25">
      <c r="B13" s="60"/>
      <c r="C13" s="60"/>
      <c r="D13" s="14">
        <f>D11</f>
        <v>270</v>
      </c>
      <c r="E13" s="23"/>
      <c r="F13" s="61"/>
      <c r="G13" s="24">
        <f>(G7+G8)*F11/360*D13</f>
        <v>243000</v>
      </c>
      <c r="H13" s="59" t="str">
        <f>CONCATENATE("Intereses que se generarían teniendo como referencia el valor de cesantías causadas en el año y asignando de este total lo correspondiente a "&amp;TEXT(D9,0)&amp;" días).")</f>
        <v>Intereses que se generarían teniendo como referencia el valor de cesantías causadas en el año y asignando de este total lo correspondiente a 270 días).</v>
      </c>
      <c r="I13" s="59"/>
    </row>
    <row r="14" spans="1:12" x14ac:dyDescent="0.25">
      <c r="B14" s="12"/>
      <c r="C14" s="12"/>
      <c r="G14" s="12"/>
      <c r="H14" s="12"/>
    </row>
  </sheetData>
  <mergeCells count="16">
    <mergeCell ref="C2:H3"/>
    <mergeCell ref="B4:I4"/>
    <mergeCell ref="H6:I6"/>
    <mergeCell ref="B6:C6"/>
    <mergeCell ref="H13:I13"/>
    <mergeCell ref="B11:C13"/>
    <mergeCell ref="F11:F13"/>
    <mergeCell ref="B8:C8"/>
    <mergeCell ref="H8:I8"/>
    <mergeCell ref="B9:C10"/>
    <mergeCell ref="H9:I9"/>
    <mergeCell ref="H10:I10"/>
    <mergeCell ref="H11:I11"/>
    <mergeCell ref="H12:I12"/>
    <mergeCell ref="B7:C7"/>
    <mergeCell ref="H7:I7"/>
  </mergeCells>
  <conditionalFormatting sqref="G7">
    <cfRule type="cellIs" dxfId="0" priority="1" operator="lessThan">
      <formula>1300000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Te damos la bienvenida a Alegra</vt:lpstr>
      <vt:lpstr>Explora Siempre Al Día</vt:lpstr>
      <vt:lpstr>Introducción</vt:lpstr>
      <vt:lpstr>Lista de chequeo cesantías</vt:lpstr>
      <vt:lpstr>Liquidador cesantías e interés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2024-01-04T20:24:53Z</dcterms:created>
  <dcterms:modified xsi:type="dcterms:W3CDTF">2025-01-21T15:39:26Z</dcterms:modified>
</cp:coreProperties>
</file>